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_2021_I\Fisica experimental I 20211\"/>
    </mc:Choice>
  </mc:AlternateContent>
  <xr:revisionPtr revIDLastSave="0" documentId="13_ncr:1_{535633E2-D07F-4030-B78A-065A04D10532}" xr6:coauthVersionLast="46" xr6:coauthVersionMax="46" xr10:uidLastSave="{00000000-0000-0000-0000-000000000000}"/>
  <bookViews>
    <workbookView xWindow="-110" yWindow="-110" windowWidth="19420" windowHeight="10420" xr2:uid="{14C38DFC-8B21-4139-A603-A26BA2F2F78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M15" i="1"/>
  <c r="K17" i="1"/>
  <c r="J18" i="1" s="1"/>
  <c r="J16" i="1"/>
  <c r="K16" i="1"/>
  <c r="J15" i="1"/>
  <c r="K15" i="1"/>
  <c r="I18" i="1"/>
  <c r="I17" i="1"/>
  <c r="I16" i="1"/>
  <c r="I15" i="1"/>
  <c r="H16" i="1"/>
  <c r="G16" i="1"/>
  <c r="H15" i="1"/>
  <c r="G15" i="1"/>
  <c r="G7" i="1"/>
  <c r="G8" i="1" s="1"/>
  <c r="G10" i="1"/>
  <c r="G9" i="1"/>
  <c r="G6" i="1"/>
  <c r="G5" i="1"/>
  <c r="G4" i="1"/>
  <c r="G3" i="1"/>
  <c r="J17" i="1" l="1"/>
  <c r="L15" i="1"/>
  <c r="G17" i="1" l="1"/>
  <c r="L16" i="1" l="1"/>
  <c r="M16" i="1"/>
  <c r="H17" i="1"/>
  <c r="G18" i="1" l="1"/>
  <c r="M17" i="1" l="1"/>
  <c r="L17" i="1"/>
  <c r="H18" i="1"/>
  <c r="G19" i="1" l="1"/>
  <c r="H19" i="1" s="1"/>
  <c r="K18" i="1"/>
  <c r="I19" i="1" l="1"/>
  <c r="G20" i="1"/>
  <c r="H20" i="1" s="1"/>
  <c r="I20" i="1" s="1"/>
  <c r="K19" i="1"/>
  <c r="M18" i="1"/>
  <c r="L18" i="1"/>
  <c r="G21" i="1" l="1"/>
  <c r="H21" i="1" s="1"/>
  <c r="K21" i="1" s="1"/>
  <c r="K20" i="1"/>
  <c r="M20" i="1" s="1"/>
  <c r="M19" i="1"/>
  <c r="J19" i="1"/>
  <c r="L19" i="1" s="1"/>
  <c r="J21" i="1" l="1"/>
  <c r="J20" i="1"/>
  <c r="L20" i="1" s="1"/>
  <c r="I21" i="1"/>
  <c r="L21" i="1"/>
</calcChain>
</file>

<file path=xl/sharedStrings.xml><?xml version="1.0" encoding="utf-8"?>
<sst xmlns="http://schemas.openxmlformats.org/spreadsheetml/2006/main" count="19" uniqueCount="19">
  <si>
    <t>Peso en Kg de 88 personas</t>
  </si>
  <si>
    <t>Datos</t>
  </si>
  <si>
    <t>n</t>
  </si>
  <si>
    <t>X min</t>
  </si>
  <si>
    <t>X max</t>
  </si>
  <si>
    <t>Rango</t>
  </si>
  <si>
    <t>K (clases)</t>
  </si>
  <si>
    <t>w (amplitud)</t>
  </si>
  <si>
    <t>Promedio</t>
  </si>
  <si>
    <t>σ</t>
  </si>
  <si>
    <t>Tabla de frecuancias</t>
  </si>
  <si>
    <t>clases</t>
  </si>
  <si>
    <t>Lim inf</t>
  </si>
  <si>
    <t>lim super</t>
  </si>
  <si>
    <t>MC (promedi clase)</t>
  </si>
  <si>
    <t>Frecuancia absoluta</t>
  </si>
  <si>
    <t>Frecuencia absoluta acomulada</t>
  </si>
  <si>
    <t>Frecuencia relativa</t>
  </si>
  <si>
    <t>Frecuencia relativa absoluta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</si>
</sst>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165" fontId="0" fillId="2" borderId="1" xfId="0" applyNumberFormat="1" applyFill="1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0" fillId="0" borderId="5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Hoja1!$I$15:$I$21</c:f>
              <c:numCache>
                <c:formatCode>0.0</c:formatCode>
                <c:ptCount val="7"/>
                <c:pt idx="0">
                  <c:v>54.214285714285715</c:v>
                </c:pt>
                <c:pt idx="1">
                  <c:v>58.642857142857146</c:v>
                </c:pt>
                <c:pt idx="2">
                  <c:v>63.071428571428577</c:v>
                </c:pt>
                <c:pt idx="3">
                  <c:v>67.5</c:v>
                </c:pt>
                <c:pt idx="4">
                  <c:v>71.928571428571445</c:v>
                </c:pt>
                <c:pt idx="5">
                  <c:v>76.357142857142861</c:v>
                </c:pt>
                <c:pt idx="6">
                  <c:v>80.785714285714306</c:v>
                </c:pt>
              </c:numCache>
            </c:numRef>
          </c:cat>
          <c:val>
            <c:numRef>
              <c:f>Hoja1!$L$15:$L$21</c:f>
              <c:numCache>
                <c:formatCode>0.0000</c:formatCode>
                <c:ptCount val="7"/>
                <c:pt idx="0">
                  <c:v>3.4090909090909088E-2</c:v>
                </c:pt>
                <c:pt idx="1">
                  <c:v>7.9545454545454544E-2</c:v>
                </c:pt>
                <c:pt idx="2">
                  <c:v>0.25</c:v>
                </c:pt>
                <c:pt idx="3">
                  <c:v>0.34090909090909088</c:v>
                </c:pt>
                <c:pt idx="4">
                  <c:v>0.18181818181818182</c:v>
                </c:pt>
                <c:pt idx="5">
                  <c:v>6.8181818181818177E-2</c:v>
                </c:pt>
                <c:pt idx="6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B-4979-8C34-0D05061F9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96246815"/>
        <c:axId val="195733311"/>
      </c:barChart>
      <c:catAx>
        <c:axId val="1962468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clases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5733311"/>
        <c:crosses val="autoZero"/>
        <c:auto val="1"/>
        <c:lblAlgn val="ctr"/>
        <c:lblOffset val="100"/>
        <c:noMultiLvlLbl val="0"/>
      </c:catAx>
      <c:valAx>
        <c:axId val="1957333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Frecuancia</a:t>
                </a:r>
                <a:r>
                  <a:rPr lang="en-US" baseline="0"/>
                  <a:t> relativa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246815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Clases vs frecuencia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Hoja1!$I$15:$I$21</c:f>
              <c:numCache>
                <c:formatCode>0.0</c:formatCode>
                <c:ptCount val="7"/>
                <c:pt idx="0">
                  <c:v>54.214285714285715</c:v>
                </c:pt>
                <c:pt idx="1">
                  <c:v>58.642857142857146</c:v>
                </c:pt>
                <c:pt idx="2">
                  <c:v>63.071428571428577</c:v>
                </c:pt>
                <c:pt idx="3">
                  <c:v>67.5</c:v>
                </c:pt>
                <c:pt idx="4">
                  <c:v>71.928571428571445</c:v>
                </c:pt>
                <c:pt idx="5">
                  <c:v>76.357142857142861</c:v>
                </c:pt>
                <c:pt idx="6">
                  <c:v>80.785714285714306</c:v>
                </c:pt>
              </c:numCache>
            </c:numRef>
          </c:cat>
          <c:val>
            <c:numRef>
              <c:f>Hoja1!$J$15:$J$21</c:f>
              <c:numCache>
                <c:formatCode>General</c:formatCode>
                <c:ptCount val="7"/>
                <c:pt idx="0">
                  <c:v>3</c:v>
                </c:pt>
                <c:pt idx="1">
                  <c:v>7</c:v>
                </c:pt>
                <c:pt idx="2">
                  <c:v>22</c:v>
                </c:pt>
                <c:pt idx="3">
                  <c:v>30</c:v>
                </c:pt>
                <c:pt idx="4">
                  <c:v>16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8-41A4-9DD4-FD96FAF24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709413647"/>
        <c:axId val="1709425711"/>
      </c:barChart>
      <c:catAx>
        <c:axId val="1709413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Clases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9425711"/>
        <c:crosses val="autoZero"/>
        <c:auto val="1"/>
        <c:lblAlgn val="ctr"/>
        <c:lblOffset val="100"/>
        <c:noMultiLvlLbl val="0"/>
      </c:catAx>
      <c:valAx>
        <c:axId val="1709425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Frecuencia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9413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57150</xdr:rowOff>
    </xdr:from>
    <xdr:to>
      <xdr:col>5</xdr:col>
      <xdr:colOff>762000</xdr:colOff>
      <xdr:row>39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D4C9C7-801A-49DF-8438-3E20267EA3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492125</xdr:colOff>
      <xdr:row>23</xdr:row>
      <xdr:rowOff>85725</xdr:rowOff>
    </xdr:from>
    <xdr:to>
      <xdr:col>12</xdr:col>
      <xdr:colOff>415925</xdr:colOff>
      <xdr:row>38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176DC9B-CB2B-426C-8CE6-F8DCE3CF32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E733A-17A6-4A3E-9354-1B9960FC6927}">
  <dimension ref="A1:N23"/>
  <sheetViews>
    <sheetView tabSelected="1" topLeftCell="A14" workbookViewId="0">
      <selection activeCell="N22" sqref="N22"/>
    </sheetView>
  </sheetViews>
  <sheetFormatPr baseColWidth="10" defaultRowHeight="14.5" x14ac:dyDescent="0.35"/>
  <cols>
    <col min="2" max="2" width="10.90625" customWidth="1"/>
    <col min="6" max="6" width="12.36328125" customWidth="1"/>
    <col min="7" max="7" width="11.26953125" bestFit="1" customWidth="1"/>
    <col min="9" max="9" width="11.26953125" bestFit="1" customWidth="1"/>
    <col min="12" max="12" width="11.26953125" bestFit="1" customWidth="1"/>
  </cols>
  <sheetData>
    <row r="1" spans="1:14" x14ac:dyDescent="0.35">
      <c r="B1" t="s">
        <v>0</v>
      </c>
    </row>
    <row r="2" spans="1:14" x14ac:dyDescent="0.35">
      <c r="A2" s="1">
        <v>58</v>
      </c>
      <c r="B2" s="1">
        <v>67</v>
      </c>
      <c r="C2" s="1">
        <v>71</v>
      </c>
      <c r="D2" s="1">
        <v>68</v>
      </c>
      <c r="F2" s="2"/>
      <c r="G2" s="2" t="s">
        <v>1</v>
      </c>
    </row>
    <row r="3" spans="1:14" x14ac:dyDescent="0.35">
      <c r="A3" s="1">
        <v>59</v>
      </c>
      <c r="B3" s="1">
        <v>69</v>
      </c>
      <c r="C3" s="1">
        <v>70</v>
      </c>
      <c r="D3" s="1">
        <v>68</v>
      </c>
      <c r="F3" s="2" t="s">
        <v>2</v>
      </c>
      <c r="G3" s="2">
        <f>COUNT(A2:D23)</f>
        <v>88</v>
      </c>
    </row>
    <row r="4" spans="1:14" x14ac:dyDescent="0.35">
      <c r="A4" s="1">
        <v>60</v>
      </c>
      <c r="B4" s="1">
        <v>66</v>
      </c>
      <c r="C4" s="1">
        <v>57</v>
      </c>
      <c r="D4" s="1">
        <v>70</v>
      </c>
      <c r="F4" s="2" t="s">
        <v>3</v>
      </c>
      <c r="G4" s="2">
        <f>MIN(A2:D23)</f>
        <v>52</v>
      </c>
    </row>
    <row r="5" spans="1:14" x14ac:dyDescent="0.35">
      <c r="A5" s="1">
        <v>61</v>
      </c>
      <c r="B5" s="1">
        <v>62</v>
      </c>
      <c r="C5" s="1">
        <v>67</v>
      </c>
      <c r="D5" s="1">
        <v>64</v>
      </c>
      <c r="F5" s="2" t="s">
        <v>4</v>
      </c>
      <c r="G5" s="2">
        <f>MAX(A2:D23)</f>
        <v>83</v>
      </c>
    </row>
    <row r="6" spans="1:14" x14ac:dyDescent="0.35">
      <c r="A6" s="1">
        <v>62</v>
      </c>
      <c r="B6" s="1">
        <v>64</v>
      </c>
      <c r="C6" s="1">
        <v>69</v>
      </c>
      <c r="D6" s="1">
        <v>68</v>
      </c>
      <c r="F6" s="2" t="s">
        <v>5</v>
      </c>
      <c r="G6" s="2">
        <f>G5-G4</f>
        <v>31</v>
      </c>
    </row>
    <row r="7" spans="1:14" x14ac:dyDescent="0.35">
      <c r="A7" s="1">
        <v>63</v>
      </c>
      <c r="B7" s="1">
        <v>69</v>
      </c>
      <c r="C7" s="1">
        <v>67</v>
      </c>
      <c r="D7" s="1">
        <v>78</v>
      </c>
      <c r="F7" s="2" t="s">
        <v>6</v>
      </c>
      <c r="G7" s="2">
        <f>ROUND(1+3.33*LOG(G3),0)</f>
        <v>7</v>
      </c>
    </row>
    <row r="8" spans="1:14" x14ac:dyDescent="0.35">
      <c r="A8" s="1">
        <v>63</v>
      </c>
      <c r="B8" s="1">
        <v>76</v>
      </c>
      <c r="C8" s="1">
        <v>61</v>
      </c>
      <c r="D8" s="1">
        <v>67</v>
      </c>
      <c r="F8" s="2" t="s">
        <v>7</v>
      </c>
      <c r="G8" s="4">
        <f>G6/G7</f>
        <v>4.4285714285714288</v>
      </c>
    </row>
    <row r="9" spans="1:14" x14ac:dyDescent="0.35">
      <c r="A9" s="1">
        <v>63</v>
      </c>
      <c r="B9" s="1">
        <v>66</v>
      </c>
      <c r="C9" s="1">
        <v>66</v>
      </c>
      <c r="D9" s="1">
        <v>62</v>
      </c>
      <c r="F9" s="2" t="s">
        <v>8</v>
      </c>
      <c r="G9" s="2">
        <f>AVERAGE(A2:D23)</f>
        <v>67</v>
      </c>
    </row>
    <row r="10" spans="1:14" x14ac:dyDescent="0.35">
      <c r="A10" s="1">
        <v>65</v>
      </c>
      <c r="B10" s="1">
        <v>74</v>
      </c>
      <c r="C10" s="1">
        <v>69</v>
      </c>
      <c r="D10" s="1">
        <v>61</v>
      </c>
      <c r="F10" s="3" t="s">
        <v>9</v>
      </c>
      <c r="G10" s="4">
        <f>STDEV(A2:D23)</f>
        <v>5.9808122310041414</v>
      </c>
    </row>
    <row r="11" spans="1:14" x14ac:dyDescent="0.35">
      <c r="A11" s="1">
        <v>66</v>
      </c>
      <c r="B11" s="1">
        <v>62</v>
      </c>
      <c r="C11" s="1">
        <v>63</v>
      </c>
      <c r="D11" s="1">
        <v>66</v>
      </c>
    </row>
    <row r="12" spans="1:14" x14ac:dyDescent="0.35">
      <c r="A12" s="1">
        <v>66</v>
      </c>
      <c r="B12" s="1">
        <v>52</v>
      </c>
      <c r="C12" s="1">
        <v>75</v>
      </c>
      <c r="D12" s="1">
        <v>65</v>
      </c>
    </row>
    <row r="13" spans="1:14" x14ac:dyDescent="0.35">
      <c r="A13" s="1">
        <v>67</v>
      </c>
      <c r="B13" s="1">
        <v>54</v>
      </c>
      <c r="C13" s="1">
        <v>65</v>
      </c>
      <c r="D13" s="1">
        <v>65</v>
      </c>
      <c r="F13" s="10" t="s">
        <v>10</v>
      </c>
      <c r="G13" s="11"/>
      <c r="H13" s="11"/>
      <c r="I13" s="11"/>
      <c r="J13" s="11"/>
      <c r="K13" s="11"/>
      <c r="L13" s="11"/>
      <c r="M13" s="12"/>
    </row>
    <row r="14" spans="1:14" ht="43.5" x14ac:dyDescent="0.35">
      <c r="A14" s="1">
        <v>67</v>
      </c>
      <c r="B14" s="1">
        <v>73</v>
      </c>
      <c r="C14" s="1">
        <v>57</v>
      </c>
      <c r="D14" s="1">
        <v>62</v>
      </c>
      <c r="F14" s="1" t="s">
        <v>11</v>
      </c>
      <c r="G14" s="1" t="s">
        <v>12</v>
      </c>
      <c r="H14" s="1" t="s">
        <v>13</v>
      </c>
      <c r="I14" s="6" t="s">
        <v>14</v>
      </c>
      <c r="J14" s="6" t="s">
        <v>15</v>
      </c>
      <c r="K14" s="6" t="s">
        <v>16</v>
      </c>
      <c r="L14" s="7" t="s">
        <v>17</v>
      </c>
      <c r="M14" s="6" t="s">
        <v>18</v>
      </c>
      <c r="N14" s="9"/>
    </row>
    <row r="15" spans="1:14" x14ac:dyDescent="0.35">
      <c r="A15" s="1">
        <v>67</v>
      </c>
      <c r="B15" s="1">
        <v>68</v>
      </c>
      <c r="C15" s="1">
        <v>63</v>
      </c>
      <c r="D15" s="1">
        <v>67</v>
      </c>
      <c r="F15" s="1">
        <v>1</v>
      </c>
      <c r="G15" s="1">
        <f>G4</f>
        <v>52</v>
      </c>
      <c r="H15" s="5">
        <f>G4+$G$8</f>
        <v>56.428571428571431</v>
      </c>
      <c r="I15" s="5">
        <f>AVERAGE(G15:H15)</f>
        <v>54.214285714285715</v>
      </c>
      <c r="J15" s="1">
        <f>K15</f>
        <v>3</v>
      </c>
      <c r="K15" s="1">
        <f>FREQUENCY($A$2:$D$23,H15)</f>
        <v>3</v>
      </c>
      <c r="L15" s="8">
        <f>J15/$G$3</f>
        <v>3.4090909090909088E-2</v>
      </c>
      <c r="M15" s="1">
        <f>K15/$G$3</f>
        <v>3.4090909090909088E-2</v>
      </c>
    </row>
    <row r="16" spans="1:14" x14ac:dyDescent="0.35">
      <c r="A16" s="1">
        <v>67</v>
      </c>
      <c r="B16" s="1">
        <v>74</v>
      </c>
      <c r="C16" s="1">
        <v>61</v>
      </c>
      <c r="D16" s="1">
        <v>68</v>
      </c>
      <c r="F16" s="1">
        <v>2</v>
      </c>
      <c r="G16" s="5">
        <f>H15</f>
        <v>56.428571428571431</v>
      </c>
      <c r="H16" s="5">
        <f>G16+$G$8</f>
        <v>60.857142857142861</v>
      </c>
      <c r="I16" s="5">
        <f>AVERAGE(G16:H16)</f>
        <v>58.642857142857146</v>
      </c>
      <c r="J16" s="1">
        <f>K16-K15</f>
        <v>7</v>
      </c>
      <c r="K16" s="1">
        <f>FREQUENCY($A$2:$D$23,H16)</f>
        <v>10</v>
      </c>
      <c r="L16" s="8">
        <f t="shared" ref="L16:L21" si="0">J16/$G$3</f>
        <v>7.9545454545454544E-2</v>
      </c>
      <c r="M16" s="1">
        <f t="shared" ref="M16:M21" si="1">K16/$G$3</f>
        <v>0.11363636363636363</v>
      </c>
    </row>
    <row r="17" spans="1:13" x14ac:dyDescent="0.35">
      <c r="A17" s="1">
        <v>69</v>
      </c>
      <c r="B17" s="1">
        <v>71</v>
      </c>
      <c r="C17" s="1">
        <v>58</v>
      </c>
      <c r="D17" s="1">
        <v>66</v>
      </c>
      <c r="F17" s="1">
        <v>3</v>
      </c>
      <c r="G17" s="5">
        <f>H16</f>
        <v>60.857142857142861</v>
      </c>
      <c r="H17" s="5">
        <f>G17+$G$8</f>
        <v>65.285714285714292</v>
      </c>
      <c r="I17" s="5">
        <f>AVERAGE(G17:H17)</f>
        <v>63.071428571428577</v>
      </c>
      <c r="J17" s="1">
        <f>K17-K16</f>
        <v>22</v>
      </c>
      <c r="K17" s="1">
        <f>FREQUENCY($A$2:$D$23,H17)</f>
        <v>32</v>
      </c>
      <c r="L17" s="8">
        <f t="shared" si="0"/>
        <v>0.25</v>
      </c>
      <c r="M17" s="1">
        <f t="shared" si="1"/>
        <v>0.36363636363636365</v>
      </c>
    </row>
    <row r="18" spans="1:13" x14ac:dyDescent="0.35">
      <c r="A18" s="1">
        <v>71</v>
      </c>
      <c r="B18" s="1">
        <v>68</v>
      </c>
      <c r="C18" s="1">
        <v>76</v>
      </c>
      <c r="D18" s="1">
        <v>71</v>
      </c>
      <c r="F18" s="1">
        <v>4</v>
      </c>
      <c r="G18" s="5">
        <f t="shared" ref="G18:G21" si="2">H17</f>
        <v>65.285714285714292</v>
      </c>
      <c r="H18" s="5">
        <f t="shared" ref="H18:H21" si="3">G18+$G$8</f>
        <v>69.714285714285722</v>
      </c>
      <c r="I18" s="5">
        <f>AVERAGE(G18:H18)</f>
        <v>67.5</v>
      </c>
      <c r="J18" s="1">
        <f>K18-K17</f>
        <v>30</v>
      </c>
      <c r="K18" s="1">
        <f t="shared" ref="K18:K21" si="4">FREQUENCY($A$2:$D$23,H18)</f>
        <v>62</v>
      </c>
      <c r="L18" s="8">
        <f t="shared" si="0"/>
        <v>0.34090909090909088</v>
      </c>
      <c r="M18" s="1">
        <f t="shared" si="1"/>
        <v>0.70454545454545459</v>
      </c>
    </row>
    <row r="19" spans="1:13" x14ac:dyDescent="0.35">
      <c r="A19" s="1">
        <v>72</v>
      </c>
      <c r="B19" s="1">
        <v>64</v>
      </c>
      <c r="C19" s="1">
        <v>73</v>
      </c>
      <c r="D19" s="1">
        <v>79</v>
      </c>
      <c r="F19" s="1">
        <v>5</v>
      </c>
      <c r="G19" s="5">
        <f t="shared" si="2"/>
        <v>69.714285714285722</v>
      </c>
      <c r="H19" s="5">
        <f t="shared" si="3"/>
        <v>74.142857142857153</v>
      </c>
      <c r="I19" s="5">
        <f t="shared" ref="I16:I21" si="5">AVERAGE(G19:H19)</f>
        <v>71.928571428571445</v>
      </c>
      <c r="J19" s="1">
        <f t="shared" ref="J16:J20" si="6">K19-K18</f>
        <v>16</v>
      </c>
      <c r="K19" s="1">
        <f t="shared" si="4"/>
        <v>78</v>
      </c>
      <c r="L19" s="8">
        <f t="shared" si="0"/>
        <v>0.18181818181818182</v>
      </c>
      <c r="M19" s="1">
        <f t="shared" si="1"/>
        <v>0.88636363636363635</v>
      </c>
    </row>
    <row r="20" spans="1:13" x14ac:dyDescent="0.35">
      <c r="A20" s="1">
        <v>72</v>
      </c>
      <c r="B20" s="1">
        <v>83</v>
      </c>
      <c r="C20" s="1">
        <v>56</v>
      </c>
      <c r="D20" s="1">
        <v>70</v>
      </c>
      <c r="F20" s="1">
        <v>6</v>
      </c>
      <c r="G20" s="5">
        <f t="shared" si="2"/>
        <v>74.142857142857153</v>
      </c>
      <c r="H20" s="5">
        <f t="shared" si="3"/>
        <v>78.571428571428584</v>
      </c>
      <c r="I20" s="5">
        <f t="shared" si="5"/>
        <v>76.357142857142861</v>
      </c>
      <c r="J20" s="1">
        <f t="shared" si="6"/>
        <v>6</v>
      </c>
      <c r="K20" s="1">
        <f t="shared" si="4"/>
        <v>84</v>
      </c>
      <c r="L20" s="8">
        <f t="shared" si="0"/>
        <v>6.8181818181818177E-2</v>
      </c>
      <c r="M20" s="1">
        <f t="shared" si="1"/>
        <v>0.95454545454545459</v>
      </c>
    </row>
    <row r="21" spans="1:13" x14ac:dyDescent="0.35">
      <c r="A21" s="1">
        <v>75</v>
      </c>
      <c r="B21" s="1">
        <v>64</v>
      </c>
      <c r="C21" s="1">
        <v>71</v>
      </c>
      <c r="D21" s="1">
        <v>81</v>
      </c>
      <c r="F21" s="1">
        <v>7</v>
      </c>
      <c r="G21" s="5">
        <f t="shared" si="2"/>
        <v>78.571428571428584</v>
      </c>
      <c r="H21" s="5">
        <f t="shared" si="3"/>
        <v>83.000000000000014</v>
      </c>
      <c r="I21" s="5">
        <f t="shared" si="5"/>
        <v>80.785714285714306</v>
      </c>
      <c r="J21" s="1">
        <f>K21-K20</f>
        <v>4</v>
      </c>
      <c r="K21" s="1">
        <f t="shared" si="4"/>
        <v>88</v>
      </c>
      <c r="L21" s="8">
        <f t="shared" si="0"/>
        <v>4.5454545454545456E-2</v>
      </c>
      <c r="M21" s="1">
        <f>K21/$G$3</f>
        <v>1</v>
      </c>
    </row>
    <row r="22" spans="1:13" x14ac:dyDescent="0.35">
      <c r="A22" s="1">
        <v>77</v>
      </c>
      <c r="B22" s="1">
        <v>70</v>
      </c>
      <c r="C22" s="1">
        <v>66</v>
      </c>
      <c r="D22" s="1">
        <v>68</v>
      </c>
    </row>
    <row r="23" spans="1:13" x14ac:dyDescent="0.35">
      <c r="A23" s="1">
        <v>80</v>
      </c>
      <c r="B23" s="1">
        <v>59</v>
      </c>
      <c r="C23" s="1">
        <v>66</v>
      </c>
      <c r="D23" s="1">
        <v>70</v>
      </c>
    </row>
  </sheetData>
  <sortState xmlns:xlrd2="http://schemas.microsoft.com/office/spreadsheetml/2017/richdata2" ref="A2:D23">
    <sortCondition ref="A2"/>
  </sortState>
  <mergeCells count="1">
    <mergeCell ref="F13:M13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2020-03-23T14:34:02Z</dcterms:created>
  <dcterms:modified xsi:type="dcterms:W3CDTF">2021-04-07T23:07:16Z</dcterms:modified>
</cp:coreProperties>
</file>